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<sst xmlns="http://schemas.openxmlformats.org/spreadsheetml/2006/main" count="161" uniqueCount="71">
  <si>
    <t>№</t>
  </si>
  <si>
    <t>Цена на кв.м</t>
  </si>
  <si>
    <t>Цена</t>
  </si>
  <si>
    <t>Цена тераса</t>
  </si>
  <si>
    <t>2 000 € – такса брони</t>
  </si>
  <si>
    <t xml:space="preserve"> А03</t>
  </si>
  <si>
    <t xml:space="preserve"> А05</t>
  </si>
  <si>
    <t xml:space="preserve"> А07</t>
  </si>
  <si>
    <t xml:space="preserve"> А09</t>
  </si>
  <si>
    <t xml:space="preserve"> А10</t>
  </si>
  <si>
    <t xml:space="preserve"> А11</t>
  </si>
  <si>
    <t xml:space="preserve"> А12</t>
  </si>
  <si>
    <t xml:space="preserve"> А13</t>
  </si>
  <si>
    <t xml:space="preserve"> А14</t>
  </si>
  <si>
    <t xml:space="preserve"> А15</t>
  </si>
  <si>
    <t xml:space="preserve"> А16</t>
  </si>
  <si>
    <t xml:space="preserve"> А17</t>
  </si>
  <si>
    <t xml:space="preserve"> А24</t>
  </si>
  <si>
    <t xml:space="preserve"> Б01</t>
  </si>
  <si>
    <t xml:space="preserve"> Б02</t>
  </si>
  <si>
    <t xml:space="preserve"> Б03</t>
  </si>
  <si>
    <t xml:space="preserve"> Б05</t>
  </si>
  <si>
    <t xml:space="preserve"> Б06</t>
  </si>
  <si>
    <t xml:space="preserve"> Б07</t>
  </si>
  <si>
    <t xml:space="preserve"> Б08</t>
  </si>
  <si>
    <t xml:space="preserve"> Б09</t>
  </si>
  <si>
    <t xml:space="preserve"> Б11</t>
  </si>
  <si>
    <t xml:space="preserve"> Б12</t>
  </si>
  <si>
    <t xml:space="preserve"> Б13</t>
  </si>
  <si>
    <t xml:space="preserve"> Б14</t>
  </si>
  <si>
    <t xml:space="preserve"> Б15</t>
  </si>
  <si>
    <t xml:space="preserve"> Б16</t>
  </si>
  <si>
    <t xml:space="preserve"> Б17</t>
  </si>
  <si>
    <t xml:space="preserve"> Б19</t>
  </si>
  <si>
    <t xml:space="preserve"> Б20</t>
  </si>
  <si>
    <t xml:space="preserve"> Б21</t>
  </si>
  <si>
    <t xml:space="preserve"> Б22</t>
  </si>
  <si>
    <t xml:space="preserve"> Б23</t>
  </si>
  <si>
    <t xml:space="preserve"> Б24</t>
  </si>
  <si>
    <t xml:space="preserve"> Б25</t>
  </si>
  <si>
    <t xml:space="preserve"> Б26</t>
  </si>
  <si>
    <t xml:space="preserve"> Б27</t>
  </si>
  <si>
    <t xml:space="preserve"> Б28</t>
  </si>
  <si>
    <t xml:space="preserve"> Б29</t>
  </si>
  <si>
    <t xml:space="preserve"> Б30</t>
  </si>
  <si>
    <t xml:space="preserve"> Б31</t>
  </si>
  <si>
    <t xml:space="preserve"> Б32</t>
  </si>
  <si>
    <t xml:space="preserve"> Б33</t>
  </si>
  <si>
    <t>Тип</t>
  </si>
  <si>
    <t>двухкомнатная</t>
  </si>
  <si>
    <t>трехкомнатная</t>
  </si>
  <si>
    <t xml:space="preserve">Цена </t>
  </si>
  <si>
    <t>Жилая площадь</t>
  </si>
  <si>
    <t>Общые  частей</t>
  </si>
  <si>
    <t>ТЕРРАСА*</t>
  </si>
  <si>
    <t>Общая площадь</t>
  </si>
  <si>
    <t>ПРОДАН</t>
  </si>
  <si>
    <t>reserved</t>
  </si>
  <si>
    <t>ПЛАН А</t>
  </si>
  <si>
    <t>море</t>
  </si>
  <si>
    <t>sold</t>
  </si>
  <si>
    <t>Схема оплата</t>
  </si>
  <si>
    <t>этаж</t>
  </si>
  <si>
    <t>ЦЕНА</t>
  </si>
  <si>
    <t>Остаток - по договореность</t>
  </si>
  <si>
    <t xml:space="preserve"> </t>
  </si>
  <si>
    <t>ДА</t>
  </si>
  <si>
    <t>АКЦИЯ - 650 е/кв.м</t>
  </si>
  <si>
    <t>Акция / Мебель в цену</t>
  </si>
  <si>
    <t>Цена от 5.12.2016</t>
  </si>
  <si>
    <t>5% скидка при 100% оплате в течение 2-х месяцев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</si>
</sst>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u val="single"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/>
    </xf>
    <xf numFmtId="1" fontId="51" fillId="35" borderId="10" xfId="0" applyNumberFormat="1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 vertical="center"/>
    </xf>
    <xf numFmtId="0" fontId="51" fillId="36" borderId="0" xfId="0" applyFont="1" applyFill="1" applyAlignment="1">
      <alignment/>
    </xf>
    <xf numFmtId="0" fontId="51" fillId="35" borderId="0" xfId="0" applyFont="1" applyFill="1" applyAlignment="1">
      <alignment horizontal="center"/>
    </xf>
    <xf numFmtId="1" fontId="51" fillId="35" borderId="0" xfId="0" applyNumberFormat="1" applyFont="1" applyFill="1" applyAlignment="1">
      <alignment/>
    </xf>
    <xf numFmtId="0" fontId="51" fillId="35" borderId="0" xfId="0" applyFont="1" applyFill="1" applyAlignment="1">
      <alignment/>
    </xf>
    <xf numFmtId="0" fontId="54" fillId="35" borderId="0" xfId="0" applyFont="1" applyFill="1" applyAlignment="1">
      <alignment/>
    </xf>
    <xf numFmtId="1" fontId="54" fillId="35" borderId="11" xfId="0" applyNumberFormat="1" applyFont="1" applyFill="1" applyBorder="1" applyAlignment="1">
      <alignment horizontal="center"/>
    </xf>
    <xf numFmtId="0" fontId="52" fillId="35" borderId="0" xfId="0" applyFont="1" applyFill="1" applyAlignment="1">
      <alignment horizontal="center"/>
    </xf>
    <xf numFmtId="0" fontId="53" fillId="37" borderId="10" xfId="0" applyFont="1" applyFill="1" applyBorder="1" applyAlignment="1">
      <alignment horizontal="center" vertical="center"/>
    </xf>
    <xf numFmtId="1" fontId="13" fillId="35" borderId="11" xfId="0" applyNumberFormat="1" applyFont="1" applyFill="1" applyBorder="1" applyAlignment="1">
      <alignment horizontal="center"/>
    </xf>
    <xf numFmtId="2" fontId="55" fillId="35" borderId="0" xfId="0" applyNumberFormat="1" applyFont="1" applyFill="1" applyBorder="1" applyAlignment="1">
      <alignment horizontal="center"/>
    </xf>
    <xf numFmtId="2" fontId="55" fillId="35" borderId="0" xfId="0" applyNumberFormat="1" applyFont="1" applyFill="1" applyBorder="1" applyAlignment="1">
      <alignment/>
    </xf>
    <xf numFmtId="0" fontId="55" fillId="35" borderId="0" xfId="0" applyFont="1" applyFill="1" applyBorder="1" applyAlignment="1">
      <alignment horizontal="center"/>
    </xf>
    <xf numFmtId="3" fontId="13" fillId="35" borderId="11" xfId="0" applyNumberFormat="1" applyFont="1" applyFill="1" applyBorder="1" applyAlignment="1">
      <alignment horizontal="center" wrapText="1"/>
    </xf>
    <xf numFmtId="1" fontId="52" fillId="35" borderId="11" xfId="0" applyNumberFormat="1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 wrapText="1"/>
    </xf>
    <xf numFmtId="0" fontId="51" fillId="35" borderId="12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6" fillId="35" borderId="11" xfId="0" applyFont="1" applyFill="1" applyBorder="1" applyAlignment="1">
      <alignment horizontal="center" wrapText="1"/>
    </xf>
    <xf numFmtId="1" fontId="57" fillId="35" borderId="11" xfId="0" applyNumberFormat="1" applyFont="1" applyFill="1" applyBorder="1" applyAlignment="1">
      <alignment horizontal="center" wrapText="1"/>
    </xf>
    <xf numFmtId="3" fontId="57" fillId="35" borderId="11" xfId="0" applyNumberFormat="1" applyFont="1" applyFill="1" applyBorder="1" applyAlignment="1">
      <alignment horizontal="center" wrapText="1"/>
    </xf>
    <xf numFmtId="3" fontId="57" fillId="35" borderId="11" xfId="0" applyNumberFormat="1" applyFont="1" applyFill="1" applyBorder="1" applyAlignment="1">
      <alignment horizontal="center" wrapText="1"/>
    </xf>
    <xf numFmtId="0" fontId="57" fillId="35" borderId="11" xfId="0" applyFont="1" applyFill="1" applyBorder="1" applyAlignment="1">
      <alignment horizontal="center" wrapText="1"/>
    </xf>
    <xf numFmtId="0" fontId="58" fillId="35" borderId="11" xfId="0" applyFont="1" applyFill="1" applyBorder="1" applyAlignment="1">
      <alignment horizontal="center" wrapText="1"/>
    </xf>
    <xf numFmtId="0" fontId="58" fillId="35" borderId="13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/>
    </xf>
    <xf numFmtId="3" fontId="54" fillId="35" borderId="10" xfId="0" applyNumberFormat="1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4" fillId="36" borderId="10" xfId="0" applyFont="1" applyFill="1" applyBorder="1" applyAlignment="1">
      <alignment/>
    </xf>
    <xf numFmtId="0" fontId="51" fillId="35" borderId="14" xfId="0" applyFont="1" applyFill="1" applyBorder="1" applyAlignment="1">
      <alignment/>
    </xf>
    <xf numFmtId="0" fontId="51" fillId="35" borderId="15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3" fontId="54" fillId="38" borderId="10" xfId="0" applyNumberFormat="1" applyFont="1" applyFill="1" applyBorder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1" fontId="51" fillId="34" borderId="10" xfId="0" applyNumberFormat="1" applyFont="1" applyFill="1" applyBorder="1" applyAlignment="1">
      <alignment horizontal="center"/>
    </xf>
    <xf numFmtId="1" fontId="54" fillId="34" borderId="11" xfId="0" applyNumberFormat="1" applyFont="1" applyFill="1" applyBorder="1" applyAlignment="1">
      <alignment horizontal="center"/>
    </xf>
    <xf numFmtId="1" fontId="13" fillId="34" borderId="11" xfId="0" applyNumberFormat="1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right"/>
    </xf>
    <xf numFmtId="0" fontId="54" fillId="34" borderId="16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9" fillId="34" borderId="14" xfId="0" applyFont="1" applyFill="1" applyBorder="1" applyAlignment="1">
      <alignment/>
    </xf>
    <xf numFmtId="0" fontId="60" fillId="35" borderId="14" xfId="0" applyFont="1" applyFill="1" applyBorder="1" applyAlignment="1">
      <alignment/>
    </xf>
    <xf numFmtId="0" fontId="61" fillId="0" borderId="10" xfId="0" applyFont="1" applyBorder="1" applyAlignment="1">
      <alignment horizontal="left"/>
    </xf>
    <xf numFmtId="0" fontId="62" fillId="35" borderId="10" xfId="0" applyFont="1" applyFill="1" applyBorder="1" applyAlignment="1">
      <alignment horizontal="left"/>
    </xf>
    <xf numFmtId="3" fontId="57" fillId="36" borderId="11" xfId="0" applyNumberFormat="1" applyFont="1" applyFill="1" applyBorder="1" applyAlignment="1">
      <alignment horizontal="center" wrapText="1"/>
    </xf>
    <xf numFmtId="3" fontId="52" fillId="36" borderId="10" xfId="0" applyNumberFormat="1" applyFont="1" applyFill="1" applyBorder="1" applyAlignment="1">
      <alignment/>
    </xf>
    <xf numFmtId="3" fontId="61" fillId="36" borderId="11" xfId="0" applyNumberFormat="1" applyFont="1" applyFill="1" applyBorder="1" applyAlignment="1">
      <alignment horizontal="center" wrapText="1"/>
    </xf>
    <xf numFmtId="1" fontId="57" fillId="36" borderId="11" xfId="0" applyNumberFormat="1" applyFont="1" applyFill="1" applyBorder="1" applyAlignment="1">
      <alignment horizontal="center" wrapText="1"/>
    </xf>
    <xf numFmtId="0" fontId="63" fillId="35" borderId="11" xfId="0" applyFont="1" applyFill="1" applyBorder="1" applyAlignment="1">
      <alignment horizontal="left"/>
    </xf>
    <xf numFmtId="0" fontId="63" fillId="35" borderId="16" xfId="0" applyFont="1" applyFill="1" applyBorder="1" applyAlignment="1">
      <alignment horizontal="left"/>
    </xf>
    <xf numFmtId="0" fontId="63" fillId="35" borderId="17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4"/>
  <sheetViews>
    <sheetView tabSelected="1" zoomScalePageLayoutView="0" workbookViewId="0" topLeftCell="A9">
      <selection activeCell="T31" sqref="T31"/>
    </sheetView>
  </sheetViews>
  <sheetFormatPr defaultColWidth="9.140625" defaultRowHeight="15"/>
  <cols>
    <col min="1" max="1" width="11.140625" style="3" customWidth="1"/>
    <col min="2" max="2" width="7.140625" style="3" customWidth="1"/>
    <col min="3" max="3" width="12.421875" style="10" customWidth="1"/>
    <col min="4" max="4" width="8.00390625" style="10" customWidth="1"/>
    <col min="5" max="5" width="6.57421875" style="10" customWidth="1"/>
    <col min="6" max="6" width="0.13671875" style="10" hidden="1" customWidth="1"/>
    <col min="7" max="7" width="10.28125" style="10" customWidth="1"/>
    <col min="8" max="8" width="8.57421875" style="10" hidden="1" customWidth="1"/>
    <col min="9" max="9" width="10.140625" style="11" hidden="1" customWidth="1"/>
    <col min="10" max="10" width="9.421875" style="12" hidden="1" customWidth="1"/>
    <col min="11" max="11" width="13.421875" style="13" hidden="1" customWidth="1"/>
    <col min="12" max="12" width="7.57421875" style="10" hidden="1" customWidth="1"/>
    <col min="13" max="13" width="12.140625" style="10" hidden="1" customWidth="1"/>
    <col min="14" max="14" width="16.28125" style="26" customWidth="1"/>
    <col min="15" max="15" width="12.140625" style="33" customWidth="1"/>
    <col min="16" max="28" width="9.140625" style="12" customWidth="1"/>
    <col min="29" max="16384" width="9.140625" style="1" customWidth="1"/>
  </cols>
  <sheetData>
    <row r="1" ht="22.5" customHeight="1" hidden="1"/>
    <row r="2" spans="1:28" s="2" customFormat="1" ht="30" customHeight="1">
      <c r="A2" s="5" t="s">
        <v>0</v>
      </c>
      <c r="B2" s="5" t="s">
        <v>62</v>
      </c>
      <c r="C2" s="50" t="s">
        <v>48</v>
      </c>
      <c r="D2" s="51" t="s">
        <v>52</v>
      </c>
      <c r="E2" s="51" t="s">
        <v>53</v>
      </c>
      <c r="F2" s="52" t="s">
        <v>54</v>
      </c>
      <c r="G2" s="51" t="s">
        <v>55</v>
      </c>
      <c r="H2" s="51" t="s">
        <v>1</v>
      </c>
      <c r="I2" s="53" t="s">
        <v>2</v>
      </c>
      <c r="J2" s="54" t="s">
        <v>3</v>
      </c>
      <c r="K2" s="54" t="s">
        <v>51</v>
      </c>
      <c r="L2" s="55" t="s">
        <v>58</v>
      </c>
      <c r="M2" s="57" t="s">
        <v>63</v>
      </c>
      <c r="N2" s="58" t="s">
        <v>68</v>
      </c>
      <c r="O2" s="59" t="s">
        <v>69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15" ht="15">
      <c r="A3" s="4" t="s">
        <v>5</v>
      </c>
      <c r="B3" s="4">
        <v>1</v>
      </c>
      <c r="C3" s="8" t="s">
        <v>49</v>
      </c>
      <c r="D3" s="6">
        <v>52.4</v>
      </c>
      <c r="E3" s="6">
        <v>6.67</v>
      </c>
      <c r="F3" s="6"/>
      <c r="G3" s="6">
        <v>59.07</v>
      </c>
      <c r="H3" s="6">
        <v>850</v>
      </c>
      <c r="I3" s="7">
        <f aca="true" t="shared" si="0" ref="I3:I16">G3*H3</f>
        <v>50209.5</v>
      </c>
      <c r="J3" s="6"/>
      <c r="K3" s="14">
        <f aca="true" t="shared" si="1" ref="K3:K45">I3+J3</f>
        <v>50209.5</v>
      </c>
      <c r="L3" s="7">
        <f>G3*800</f>
        <v>47256</v>
      </c>
      <c r="M3" s="17">
        <f>L3*0.9</f>
        <v>42530.4</v>
      </c>
      <c r="O3" s="34">
        <v>43500</v>
      </c>
    </row>
    <row r="4" spans="1:15" ht="15">
      <c r="A4" s="4" t="s">
        <v>6</v>
      </c>
      <c r="B4" s="4">
        <v>1</v>
      </c>
      <c r="C4" s="8" t="s">
        <v>49</v>
      </c>
      <c r="D4" s="6">
        <v>48.510000000000005</v>
      </c>
      <c r="E4" s="6">
        <v>6</v>
      </c>
      <c r="F4" s="6"/>
      <c r="G4" s="6">
        <v>54.510000000000005</v>
      </c>
      <c r="H4" s="6">
        <v>790</v>
      </c>
      <c r="I4" s="7">
        <f t="shared" si="0"/>
        <v>43062.9</v>
      </c>
      <c r="J4" s="6"/>
      <c r="K4" s="14">
        <f t="shared" si="1"/>
        <v>43062.9</v>
      </c>
      <c r="L4" s="7">
        <f>G4*800</f>
        <v>43608.00000000001</v>
      </c>
      <c r="M4" s="17">
        <f>L4*0.9</f>
        <v>39247.200000000004</v>
      </c>
      <c r="O4" s="34">
        <v>39500</v>
      </c>
    </row>
    <row r="5" spans="1:15" ht="15" hidden="1">
      <c r="A5" s="4" t="s">
        <v>7</v>
      </c>
      <c r="B5" s="4">
        <v>2</v>
      </c>
      <c r="C5" s="8" t="s">
        <v>50</v>
      </c>
      <c r="D5" s="6">
        <v>70.24</v>
      </c>
      <c r="E5" s="6">
        <v>11.1</v>
      </c>
      <c r="F5" s="6"/>
      <c r="G5" s="6">
        <v>81.33999999999999</v>
      </c>
      <c r="H5" s="6">
        <v>850</v>
      </c>
      <c r="I5" s="7">
        <f t="shared" si="0"/>
        <v>69138.99999999999</v>
      </c>
      <c r="J5" s="6"/>
      <c r="K5" s="14">
        <f t="shared" si="1"/>
        <v>69138.99999999999</v>
      </c>
      <c r="L5" s="7">
        <f aca="true" t="shared" si="2" ref="L5:L14">G5*830</f>
        <v>67512.2</v>
      </c>
      <c r="M5" s="17" t="s">
        <v>57</v>
      </c>
      <c r="N5" s="27" t="s">
        <v>57</v>
      </c>
      <c r="O5" s="35"/>
    </row>
    <row r="6" spans="1:15" ht="15" hidden="1">
      <c r="A6" s="4" t="s">
        <v>8</v>
      </c>
      <c r="B6" s="4">
        <v>2</v>
      </c>
      <c r="C6" s="8" t="s">
        <v>49</v>
      </c>
      <c r="D6" s="6">
        <v>46.24</v>
      </c>
      <c r="E6" s="6">
        <v>7.92</v>
      </c>
      <c r="F6" s="6"/>
      <c r="G6" s="6">
        <v>54.160000000000004</v>
      </c>
      <c r="H6" s="6">
        <v>850</v>
      </c>
      <c r="I6" s="7">
        <f t="shared" si="0"/>
        <v>46036</v>
      </c>
      <c r="J6" s="6"/>
      <c r="K6" s="14">
        <f t="shared" si="1"/>
        <v>46036</v>
      </c>
      <c r="L6" s="7">
        <f t="shared" si="2"/>
        <v>44952.8</v>
      </c>
      <c r="M6" s="17" t="s">
        <v>60</v>
      </c>
      <c r="N6" s="26" t="s">
        <v>60</v>
      </c>
      <c r="O6" s="36"/>
    </row>
    <row r="7" spans="1:15" ht="15" hidden="1">
      <c r="A7" s="4" t="s">
        <v>9</v>
      </c>
      <c r="B7" s="4">
        <v>2</v>
      </c>
      <c r="C7" s="8" t="s">
        <v>49</v>
      </c>
      <c r="D7" s="6">
        <v>43.39</v>
      </c>
      <c r="E7" s="6">
        <v>7.43</v>
      </c>
      <c r="F7" s="6"/>
      <c r="G7" s="6">
        <v>50.82</v>
      </c>
      <c r="H7" s="6">
        <v>850</v>
      </c>
      <c r="I7" s="7">
        <f t="shared" si="0"/>
        <v>43197</v>
      </c>
      <c r="J7" s="6"/>
      <c r="K7" s="14">
        <f t="shared" si="1"/>
        <v>43197</v>
      </c>
      <c r="L7" s="7">
        <f t="shared" si="2"/>
        <v>42180.6</v>
      </c>
      <c r="M7" s="17" t="s">
        <v>60</v>
      </c>
      <c r="N7" s="27" t="s">
        <v>60</v>
      </c>
      <c r="O7" s="35"/>
    </row>
    <row r="8" spans="1:15" ht="15" hidden="1">
      <c r="A8" s="4" t="s">
        <v>10</v>
      </c>
      <c r="B8" s="4">
        <v>3</v>
      </c>
      <c r="C8" s="8" t="s">
        <v>50</v>
      </c>
      <c r="D8" s="6">
        <v>60.56</v>
      </c>
      <c r="E8" s="6">
        <v>10.18</v>
      </c>
      <c r="F8" s="6"/>
      <c r="G8" s="6">
        <v>70.74000000000001</v>
      </c>
      <c r="H8" s="6">
        <v>850</v>
      </c>
      <c r="I8" s="7">
        <f t="shared" si="0"/>
        <v>60129.00000000001</v>
      </c>
      <c r="J8" s="6"/>
      <c r="K8" s="14">
        <f t="shared" si="1"/>
        <v>60129.00000000001</v>
      </c>
      <c r="L8" s="7">
        <f t="shared" si="2"/>
        <v>58714.200000000004</v>
      </c>
      <c r="M8" s="17" t="s">
        <v>57</v>
      </c>
      <c r="N8" s="28" t="s">
        <v>57</v>
      </c>
      <c r="O8" s="35"/>
    </row>
    <row r="9" spans="1:15" ht="15">
      <c r="A9" s="4" t="s">
        <v>11</v>
      </c>
      <c r="B9" s="4">
        <v>3</v>
      </c>
      <c r="C9" s="8" t="s">
        <v>50</v>
      </c>
      <c r="D9" s="6">
        <v>70.24</v>
      </c>
      <c r="E9" s="6">
        <v>11.1</v>
      </c>
      <c r="F9" s="6"/>
      <c r="G9" s="6">
        <v>81.33999999999999</v>
      </c>
      <c r="H9" s="6">
        <v>850</v>
      </c>
      <c r="I9" s="7">
        <f t="shared" si="0"/>
        <v>69138.99999999999</v>
      </c>
      <c r="J9" s="6"/>
      <c r="K9" s="14">
        <f t="shared" si="1"/>
        <v>69138.99999999999</v>
      </c>
      <c r="L9" s="7">
        <f t="shared" si="2"/>
        <v>67512.2</v>
      </c>
      <c r="M9" s="17">
        <f>L9*0.9</f>
        <v>60760.979999999996</v>
      </c>
      <c r="O9" s="34">
        <v>62500</v>
      </c>
    </row>
    <row r="10" spans="1:15" ht="15">
      <c r="A10" s="4" t="s">
        <v>12</v>
      </c>
      <c r="B10" s="4">
        <v>3</v>
      </c>
      <c r="C10" s="8" t="s">
        <v>49</v>
      </c>
      <c r="D10" s="6">
        <v>49.45</v>
      </c>
      <c r="E10" s="6">
        <v>7.82</v>
      </c>
      <c r="F10" s="6"/>
      <c r="G10" s="6">
        <v>57.27</v>
      </c>
      <c r="H10" s="6">
        <v>850</v>
      </c>
      <c r="I10" s="7">
        <f t="shared" si="0"/>
        <v>48679.5</v>
      </c>
      <c r="J10" s="6"/>
      <c r="K10" s="14">
        <f t="shared" si="1"/>
        <v>48679.5</v>
      </c>
      <c r="L10" s="7">
        <f t="shared" si="2"/>
        <v>47534.100000000006</v>
      </c>
      <c r="M10" s="17">
        <v>42800</v>
      </c>
      <c r="O10" s="34">
        <v>45000</v>
      </c>
    </row>
    <row r="11" spans="1:15" ht="15">
      <c r="A11" s="4" t="s">
        <v>13</v>
      </c>
      <c r="B11" s="4">
        <v>3</v>
      </c>
      <c r="C11" s="8" t="s">
        <v>49</v>
      </c>
      <c r="D11" s="6">
        <v>46.24</v>
      </c>
      <c r="E11" s="6">
        <v>7.92</v>
      </c>
      <c r="F11" s="6"/>
      <c r="G11" s="6">
        <v>54.160000000000004</v>
      </c>
      <c r="H11" s="6">
        <v>850</v>
      </c>
      <c r="I11" s="7">
        <f t="shared" si="0"/>
        <v>46036</v>
      </c>
      <c r="J11" s="6"/>
      <c r="K11" s="14">
        <f t="shared" si="1"/>
        <v>46036</v>
      </c>
      <c r="L11" s="7">
        <f t="shared" si="2"/>
        <v>44952.8</v>
      </c>
      <c r="M11" s="17">
        <v>40500</v>
      </c>
      <c r="O11" s="34">
        <v>42500</v>
      </c>
    </row>
    <row r="12" spans="1:15" ht="15">
      <c r="A12" s="4" t="s">
        <v>14</v>
      </c>
      <c r="B12" s="4">
        <v>3</v>
      </c>
      <c r="C12" s="8" t="s">
        <v>49</v>
      </c>
      <c r="D12" s="6">
        <v>43.39</v>
      </c>
      <c r="E12" s="6">
        <v>7.43</v>
      </c>
      <c r="F12" s="6"/>
      <c r="G12" s="6">
        <v>50.82</v>
      </c>
      <c r="H12" s="6">
        <v>850</v>
      </c>
      <c r="I12" s="7">
        <f t="shared" si="0"/>
        <v>43197</v>
      </c>
      <c r="J12" s="6"/>
      <c r="K12" s="14">
        <f t="shared" si="1"/>
        <v>43197</v>
      </c>
      <c r="L12" s="7">
        <f t="shared" si="2"/>
        <v>42180.6</v>
      </c>
      <c r="M12" s="17">
        <f>L12*0.9</f>
        <v>37962.54</v>
      </c>
      <c r="N12" s="64" t="s">
        <v>66</v>
      </c>
      <c r="O12" s="65">
        <v>39900</v>
      </c>
    </row>
    <row r="13" spans="1:15" ht="15" hidden="1">
      <c r="A13" s="4" t="s">
        <v>15</v>
      </c>
      <c r="B13" s="4">
        <v>4</v>
      </c>
      <c r="C13" s="8" t="s">
        <v>50</v>
      </c>
      <c r="D13" s="6">
        <v>60.56</v>
      </c>
      <c r="E13" s="6">
        <v>9.88</v>
      </c>
      <c r="F13" s="6"/>
      <c r="G13" s="6">
        <v>70.44</v>
      </c>
      <c r="H13" s="6">
        <v>850</v>
      </c>
      <c r="I13" s="7">
        <f t="shared" si="0"/>
        <v>59874</v>
      </c>
      <c r="J13" s="6"/>
      <c r="K13" s="14">
        <f t="shared" si="1"/>
        <v>59874</v>
      </c>
      <c r="L13" s="7">
        <f t="shared" si="2"/>
        <v>58465.2</v>
      </c>
      <c r="M13" s="17">
        <f>L13*0.9</f>
        <v>52618.68</v>
      </c>
      <c r="O13" s="34">
        <v>55000</v>
      </c>
    </row>
    <row r="14" spans="1:15" ht="15">
      <c r="A14" s="4" t="s">
        <v>16</v>
      </c>
      <c r="B14" s="4">
        <v>4</v>
      </c>
      <c r="C14" s="8" t="s">
        <v>50</v>
      </c>
      <c r="D14" s="6">
        <v>70.24</v>
      </c>
      <c r="E14" s="6">
        <v>10.78</v>
      </c>
      <c r="F14" s="6"/>
      <c r="G14" s="6">
        <v>81.02</v>
      </c>
      <c r="H14" s="6">
        <v>850</v>
      </c>
      <c r="I14" s="7">
        <f t="shared" si="0"/>
        <v>68867</v>
      </c>
      <c r="J14" s="6"/>
      <c r="K14" s="14">
        <f t="shared" si="1"/>
        <v>68867</v>
      </c>
      <c r="L14" s="7">
        <f t="shared" si="2"/>
        <v>67246.59999999999</v>
      </c>
      <c r="M14" s="17">
        <f>L14*0.9</f>
        <v>60521.939999999995</v>
      </c>
      <c r="N14" s="26" t="s">
        <v>57</v>
      </c>
      <c r="O14" s="56" t="s">
        <v>57</v>
      </c>
    </row>
    <row r="15" spans="1:15" ht="15" hidden="1">
      <c r="A15" s="4" t="s">
        <v>65</v>
      </c>
      <c r="B15" s="4">
        <v>4</v>
      </c>
      <c r="C15" s="8" t="s">
        <v>49</v>
      </c>
      <c r="D15" s="6">
        <v>46.24</v>
      </c>
      <c r="E15" s="6">
        <v>7.92</v>
      </c>
      <c r="F15" s="6"/>
      <c r="G15" s="6">
        <v>54.160000000000004</v>
      </c>
      <c r="H15" s="6">
        <v>850</v>
      </c>
      <c r="I15" s="7">
        <f t="shared" si="0"/>
        <v>46036</v>
      </c>
      <c r="J15" s="6"/>
      <c r="K15" s="14">
        <f t="shared" si="1"/>
        <v>46036</v>
      </c>
      <c r="L15" s="7" t="s">
        <v>57</v>
      </c>
      <c r="M15" s="17" t="s">
        <v>60</v>
      </c>
      <c r="N15" s="26" t="s">
        <v>59</v>
      </c>
      <c r="O15" s="36"/>
    </row>
    <row r="16" spans="1:15" ht="15">
      <c r="A16" s="4" t="s">
        <v>17</v>
      </c>
      <c r="B16" s="4">
        <v>5</v>
      </c>
      <c r="C16" s="8" t="s">
        <v>49</v>
      </c>
      <c r="D16" s="6">
        <v>41.35</v>
      </c>
      <c r="E16" s="6">
        <v>6.67</v>
      </c>
      <c r="F16" s="6"/>
      <c r="G16" s="6">
        <v>48.02</v>
      </c>
      <c r="H16" s="6">
        <v>850</v>
      </c>
      <c r="I16" s="7">
        <f t="shared" si="0"/>
        <v>40817</v>
      </c>
      <c r="J16" s="6"/>
      <c r="K16" s="14">
        <f t="shared" si="1"/>
        <v>40817</v>
      </c>
      <c r="L16" s="7" t="s">
        <v>57</v>
      </c>
      <c r="M16" s="17" t="s">
        <v>57</v>
      </c>
      <c r="N16" s="26" t="s">
        <v>57</v>
      </c>
      <c r="O16" s="41">
        <v>40000</v>
      </c>
    </row>
    <row r="17" spans="1:15" ht="15">
      <c r="A17" s="42"/>
      <c r="B17" s="42"/>
      <c r="C17" s="43"/>
      <c r="D17" s="44"/>
      <c r="E17" s="44"/>
      <c r="F17" s="44"/>
      <c r="G17" s="44"/>
      <c r="H17" s="44"/>
      <c r="I17" s="45"/>
      <c r="J17" s="44"/>
      <c r="K17" s="46"/>
      <c r="L17" s="45"/>
      <c r="M17" s="47"/>
      <c r="N17" s="48"/>
      <c r="O17" s="49"/>
    </row>
    <row r="18" spans="1:15" ht="15">
      <c r="A18" s="4" t="s">
        <v>18</v>
      </c>
      <c r="B18" s="4">
        <v>1</v>
      </c>
      <c r="C18" s="8" t="s">
        <v>49</v>
      </c>
      <c r="D18" s="6">
        <v>50.56999999999999</v>
      </c>
      <c r="E18" s="6">
        <v>5.96</v>
      </c>
      <c r="F18" s="6"/>
      <c r="G18" s="6">
        <v>56.53</v>
      </c>
      <c r="H18" s="6">
        <v>790</v>
      </c>
      <c r="I18" s="7">
        <f>G18*H18</f>
        <v>44658.700000000004</v>
      </c>
      <c r="J18" s="6"/>
      <c r="K18" s="14">
        <f>G18*H18</f>
        <v>44658.700000000004</v>
      </c>
      <c r="L18" s="7">
        <f aca="true" t="shared" si="3" ref="L18:L23">G18*800</f>
        <v>45224</v>
      </c>
      <c r="M18" s="17">
        <v>40702</v>
      </c>
      <c r="N18" s="27"/>
      <c r="O18" s="34">
        <v>40500</v>
      </c>
    </row>
    <row r="19" spans="1:15" ht="15" hidden="1">
      <c r="A19" s="4" t="s">
        <v>19</v>
      </c>
      <c r="B19" s="4">
        <v>1</v>
      </c>
      <c r="C19" s="8" t="s">
        <v>49</v>
      </c>
      <c r="D19" s="6">
        <v>50.040000000000006</v>
      </c>
      <c r="E19" s="6">
        <v>6.13</v>
      </c>
      <c r="F19" s="6"/>
      <c r="G19" s="6">
        <v>56.17</v>
      </c>
      <c r="H19" s="6">
        <v>790</v>
      </c>
      <c r="I19" s="7">
        <f aca="true" t="shared" si="4" ref="I19:I45">G19*H19</f>
        <v>44374.3</v>
      </c>
      <c r="J19" s="6"/>
      <c r="K19" s="14" t="s">
        <v>56</v>
      </c>
      <c r="L19" s="7">
        <f t="shared" si="3"/>
        <v>44936</v>
      </c>
      <c r="M19" s="17">
        <f>L19*0.9</f>
        <v>40442.4</v>
      </c>
      <c r="N19" s="27"/>
      <c r="O19" s="35"/>
    </row>
    <row r="20" spans="1:15" ht="37.5" customHeight="1">
      <c r="A20" s="4" t="s">
        <v>20</v>
      </c>
      <c r="B20" s="4">
        <v>1</v>
      </c>
      <c r="C20" s="8" t="s">
        <v>49</v>
      </c>
      <c r="D20" s="6">
        <v>48.949999999999996</v>
      </c>
      <c r="E20" s="6">
        <v>5.99</v>
      </c>
      <c r="F20" s="6"/>
      <c r="G20" s="6">
        <v>54.94</v>
      </c>
      <c r="H20" s="6">
        <v>790</v>
      </c>
      <c r="I20" s="7">
        <f t="shared" si="4"/>
        <v>43402.6</v>
      </c>
      <c r="J20" s="6"/>
      <c r="K20" s="14">
        <f t="shared" si="1"/>
        <v>43402.6</v>
      </c>
      <c r="L20" s="7">
        <f t="shared" si="3"/>
        <v>43952</v>
      </c>
      <c r="M20" s="21">
        <v>39500</v>
      </c>
      <c r="N20" s="66" t="s">
        <v>67</v>
      </c>
      <c r="O20" s="65">
        <v>35700</v>
      </c>
    </row>
    <row r="21" spans="1:15" ht="15">
      <c r="A21" s="4" t="s">
        <v>21</v>
      </c>
      <c r="B21" s="4">
        <v>1</v>
      </c>
      <c r="C21" s="8" t="s">
        <v>49</v>
      </c>
      <c r="D21" s="6">
        <v>52.4</v>
      </c>
      <c r="E21" s="6">
        <v>6.67</v>
      </c>
      <c r="F21" s="6"/>
      <c r="G21" s="6">
        <v>59.07</v>
      </c>
      <c r="H21" s="6">
        <v>850</v>
      </c>
      <c r="I21" s="7">
        <f t="shared" si="4"/>
        <v>50209.5</v>
      </c>
      <c r="J21" s="6"/>
      <c r="K21" s="14">
        <f t="shared" si="1"/>
        <v>50209.5</v>
      </c>
      <c r="L21" s="7">
        <f t="shared" si="3"/>
        <v>47256</v>
      </c>
      <c r="M21" s="17">
        <f>L21*0.9</f>
        <v>42530.4</v>
      </c>
      <c r="O21" s="34">
        <v>43500</v>
      </c>
    </row>
    <row r="22" spans="1:15" ht="15" hidden="1">
      <c r="A22" s="4" t="s">
        <v>22</v>
      </c>
      <c r="B22" s="4">
        <v>1</v>
      </c>
      <c r="C22" s="8" t="s">
        <v>49</v>
      </c>
      <c r="D22" s="6">
        <v>48.99</v>
      </c>
      <c r="E22" s="6">
        <v>6.06</v>
      </c>
      <c r="F22" s="6"/>
      <c r="G22" s="6">
        <v>55.050000000000004</v>
      </c>
      <c r="H22" s="6">
        <v>790</v>
      </c>
      <c r="I22" s="7">
        <f t="shared" si="4"/>
        <v>43489.5</v>
      </c>
      <c r="J22" s="6"/>
      <c r="K22" s="14">
        <f t="shared" si="1"/>
        <v>43489.5</v>
      </c>
      <c r="L22" s="7">
        <f t="shared" si="3"/>
        <v>44040</v>
      </c>
      <c r="M22" s="17" t="s">
        <v>57</v>
      </c>
      <c r="N22" s="28" t="s">
        <v>57</v>
      </c>
      <c r="O22" s="35"/>
    </row>
    <row r="23" spans="1:15" ht="15" hidden="1">
      <c r="A23" s="4" t="s">
        <v>23</v>
      </c>
      <c r="B23" s="4">
        <v>1</v>
      </c>
      <c r="C23" s="8" t="s">
        <v>50</v>
      </c>
      <c r="D23" s="6">
        <v>76.18</v>
      </c>
      <c r="E23" s="6">
        <v>9.03</v>
      </c>
      <c r="F23" s="6"/>
      <c r="G23" s="6">
        <v>85.21</v>
      </c>
      <c r="H23" s="6">
        <v>790</v>
      </c>
      <c r="I23" s="7">
        <f t="shared" si="4"/>
        <v>67315.9</v>
      </c>
      <c r="J23" s="6"/>
      <c r="K23" s="14">
        <f t="shared" si="1"/>
        <v>67315.9</v>
      </c>
      <c r="L23" s="7">
        <f t="shared" si="3"/>
        <v>68168</v>
      </c>
      <c r="M23" s="17" t="s">
        <v>57</v>
      </c>
      <c r="O23" s="35"/>
    </row>
    <row r="24" spans="1:28" s="9" customFormat="1" ht="15" hidden="1">
      <c r="A24" s="16" t="s">
        <v>24</v>
      </c>
      <c r="B24" s="16">
        <v>2</v>
      </c>
      <c r="C24" s="8" t="s">
        <v>49</v>
      </c>
      <c r="D24" s="6">
        <v>43.06</v>
      </c>
      <c r="E24" s="6">
        <v>7.24</v>
      </c>
      <c r="F24" s="6"/>
      <c r="G24" s="6">
        <v>50.300000000000004</v>
      </c>
      <c r="H24" s="6">
        <v>850</v>
      </c>
      <c r="I24" s="7">
        <f t="shared" si="4"/>
        <v>42755</v>
      </c>
      <c r="J24" s="6"/>
      <c r="K24" s="14">
        <f t="shared" si="1"/>
        <v>42755</v>
      </c>
      <c r="L24" s="7">
        <f aca="true" t="shared" si="5" ref="L24:L29">G24*830</f>
        <v>41749</v>
      </c>
      <c r="M24" s="17" t="s">
        <v>57</v>
      </c>
      <c r="N24" s="29" t="s">
        <v>57</v>
      </c>
      <c r="O24" s="36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15" ht="15" hidden="1">
      <c r="A25" s="4" t="s">
        <v>25</v>
      </c>
      <c r="B25" s="4">
        <v>2</v>
      </c>
      <c r="C25" s="8" t="s">
        <v>49</v>
      </c>
      <c r="D25" s="6">
        <v>46.24</v>
      </c>
      <c r="E25" s="6">
        <v>7.92</v>
      </c>
      <c r="F25" s="6"/>
      <c r="G25" s="6">
        <v>54.160000000000004</v>
      </c>
      <c r="H25" s="6">
        <v>850</v>
      </c>
      <c r="I25" s="7">
        <f t="shared" si="4"/>
        <v>46036</v>
      </c>
      <c r="J25" s="6"/>
      <c r="K25" s="14">
        <f t="shared" si="1"/>
        <v>46036</v>
      </c>
      <c r="L25" s="7">
        <f t="shared" si="5"/>
        <v>44952.8</v>
      </c>
      <c r="M25" s="17" t="s">
        <v>57</v>
      </c>
      <c r="N25" s="28" t="s">
        <v>57</v>
      </c>
      <c r="O25" s="35"/>
    </row>
    <row r="26" spans="1:15" ht="15" hidden="1">
      <c r="A26" s="16" t="s">
        <v>26</v>
      </c>
      <c r="B26" s="16">
        <v>2</v>
      </c>
      <c r="C26" s="8" t="s">
        <v>50</v>
      </c>
      <c r="D26" s="6">
        <v>69.76</v>
      </c>
      <c r="E26" s="6">
        <v>11.26</v>
      </c>
      <c r="F26" s="6"/>
      <c r="G26" s="6">
        <v>81.02000000000001</v>
      </c>
      <c r="H26" s="6">
        <v>850</v>
      </c>
      <c r="I26" s="7">
        <f t="shared" si="4"/>
        <v>68867.00000000001</v>
      </c>
      <c r="J26" s="6"/>
      <c r="K26" s="14">
        <f t="shared" si="1"/>
        <v>68867.00000000001</v>
      </c>
      <c r="L26" s="7">
        <f t="shared" si="5"/>
        <v>67246.6</v>
      </c>
      <c r="M26" s="17" t="s">
        <v>60</v>
      </c>
      <c r="N26" s="26" t="s">
        <v>60</v>
      </c>
      <c r="O26" s="35"/>
    </row>
    <row r="27" spans="1:15" ht="15">
      <c r="A27" s="4" t="s">
        <v>27</v>
      </c>
      <c r="B27" s="4">
        <v>2</v>
      </c>
      <c r="C27" s="8" t="s">
        <v>50</v>
      </c>
      <c r="D27" s="6">
        <v>62.36</v>
      </c>
      <c r="E27" s="6">
        <v>10.07</v>
      </c>
      <c r="F27" s="6"/>
      <c r="G27" s="6">
        <v>72.43</v>
      </c>
      <c r="H27" s="6">
        <v>850</v>
      </c>
      <c r="I27" s="7">
        <f t="shared" si="4"/>
        <v>61565.50000000001</v>
      </c>
      <c r="J27" s="6"/>
      <c r="K27" s="14">
        <f t="shared" si="1"/>
        <v>61565.50000000001</v>
      </c>
      <c r="L27" s="7">
        <f t="shared" si="5"/>
        <v>60116.90000000001</v>
      </c>
      <c r="M27" s="17">
        <v>54100</v>
      </c>
      <c r="N27" s="67" t="s">
        <v>66</v>
      </c>
      <c r="O27" s="65">
        <v>57500</v>
      </c>
    </row>
    <row r="28" spans="1:28" s="9" customFormat="1" ht="15" hidden="1">
      <c r="A28" s="16" t="s">
        <v>28</v>
      </c>
      <c r="B28" s="16">
        <v>2</v>
      </c>
      <c r="C28" s="8" t="s">
        <v>49</v>
      </c>
      <c r="D28" s="6">
        <v>46.39</v>
      </c>
      <c r="E28" s="6">
        <v>7.79</v>
      </c>
      <c r="F28" s="6"/>
      <c r="G28" s="6">
        <v>54.18</v>
      </c>
      <c r="H28" s="6">
        <v>850</v>
      </c>
      <c r="I28" s="7">
        <f t="shared" si="4"/>
        <v>46053</v>
      </c>
      <c r="J28" s="6"/>
      <c r="K28" s="14">
        <f t="shared" si="1"/>
        <v>46053</v>
      </c>
      <c r="L28" s="7">
        <f t="shared" si="5"/>
        <v>44969.4</v>
      </c>
      <c r="M28" s="17" t="s">
        <v>60</v>
      </c>
      <c r="N28" s="27" t="s">
        <v>60</v>
      </c>
      <c r="O28" s="3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15" ht="15" hidden="1">
      <c r="A29" s="4" t="s">
        <v>29</v>
      </c>
      <c r="B29" s="4">
        <v>2</v>
      </c>
      <c r="C29" s="8" t="s">
        <v>49</v>
      </c>
      <c r="D29" s="6">
        <v>45.5</v>
      </c>
      <c r="E29" s="6">
        <v>7.64</v>
      </c>
      <c r="F29" s="6"/>
      <c r="G29" s="6">
        <v>53.14</v>
      </c>
      <c r="H29" s="6">
        <v>850</v>
      </c>
      <c r="I29" s="7">
        <f t="shared" si="4"/>
        <v>45169</v>
      </c>
      <c r="J29" s="6"/>
      <c r="K29" s="14">
        <f t="shared" si="1"/>
        <v>45169</v>
      </c>
      <c r="L29" s="7">
        <f t="shared" si="5"/>
        <v>44106.2</v>
      </c>
      <c r="M29" s="17">
        <v>39696</v>
      </c>
      <c r="N29" s="28" t="s">
        <v>66</v>
      </c>
      <c r="O29" s="34">
        <v>41500</v>
      </c>
    </row>
    <row r="30" spans="1:15" ht="15">
      <c r="A30" s="4" t="s">
        <v>30</v>
      </c>
      <c r="B30" s="4">
        <v>3</v>
      </c>
      <c r="C30" s="8" t="s">
        <v>49</v>
      </c>
      <c r="D30" s="6">
        <v>43.06</v>
      </c>
      <c r="E30" s="6">
        <v>7.24</v>
      </c>
      <c r="F30" s="6"/>
      <c r="G30" s="6">
        <v>50.300000000000004</v>
      </c>
      <c r="H30" s="6">
        <v>850</v>
      </c>
      <c r="I30" s="7">
        <f t="shared" si="4"/>
        <v>42755</v>
      </c>
      <c r="J30" s="6"/>
      <c r="K30" s="14">
        <f t="shared" si="1"/>
        <v>42755</v>
      </c>
      <c r="L30" s="7">
        <f aca="true" t="shared" si="6" ref="L30:L35">G30*830</f>
        <v>41749</v>
      </c>
      <c r="M30" s="17">
        <f>L30*0.9</f>
        <v>37574.1</v>
      </c>
      <c r="N30" s="30"/>
      <c r="O30" s="34">
        <v>38500</v>
      </c>
    </row>
    <row r="31" spans="1:15" ht="15">
      <c r="A31" s="4" t="s">
        <v>31</v>
      </c>
      <c r="B31" s="4">
        <v>3</v>
      </c>
      <c r="C31" s="8" t="s">
        <v>49</v>
      </c>
      <c r="D31" s="6">
        <v>46.24</v>
      </c>
      <c r="E31" s="6">
        <v>7.92</v>
      </c>
      <c r="F31" s="6"/>
      <c r="G31" s="6">
        <v>54.160000000000004</v>
      </c>
      <c r="H31" s="6">
        <v>850</v>
      </c>
      <c r="I31" s="7">
        <f t="shared" si="4"/>
        <v>46036</v>
      </c>
      <c r="J31" s="6"/>
      <c r="K31" s="14">
        <f t="shared" si="1"/>
        <v>46036</v>
      </c>
      <c r="L31" s="7">
        <f t="shared" si="6"/>
        <v>44952.8</v>
      </c>
      <c r="M31" s="17">
        <f>L31*0.9</f>
        <v>40457.520000000004</v>
      </c>
      <c r="N31" s="64" t="s">
        <v>66</v>
      </c>
      <c r="O31" s="65">
        <v>42500</v>
      </c>
    </row>
    <row r="32" spans="1:15" ht="15" hidden="1">
      <c r="A32" s="4" t="s">
        <v>32</v>
      </c>
      <c r="B32" s="4">
        <v>3</v>
      </c>
      <c r="C32" s="8" t="s">
        <v>49</v>
      </c>
      <c r="D32" s="6">
        <v>49.45</v>
      </c>
      <c r="E32" s="6">
        <v>7.9</v>
      </c>
      <c r="F32" s="6"/>
      <c r="G32" s="6">
        <v>57.35</v>
      </c>
      <c r="H32" s="6">
        <v>850</v>
      </c>
      <c r="I32" s="7">
        <f t="shared" si="4"/>
        <v>48747.5</v>
      </c>
      <c r="J32" s="6"/>
      <c r="K32" s="14">
        <f t="shared" si="1"/>
        <v>48747.5</v>
      </c>
      <c r="L32" s="7">
        <f t="shared" si="6"/>
        <v>47600.5</v>
      </c>
      <c r="M32" s="17" t="s">
        <v>57</v>
      </c>
      <c r="N32" s="26" t="s">
        <v>57</v>
      </c>
      <c r="O32" s="35"/>
    </row>
    <row r="33" spans="1:15" ht="15">
      <c r="A33" s="4" t="s">
        <v>33</v>
      </c>
      <c r="B33" s="4">
        <v>3</v>
      </c>
      <c r="C33" s="8" t="s">
        <v>50</v>
      </c>
      <c r="D33" s="6">
        <v>62.36</v>
      </c>
      <c r="E33" s="6">
        <v>10.07</v>
      </c>
      <c r="F33" s="6"/>
      <c r="G33" s="6">
        <v>72.43</v>
      </c>
      <c r="H33" s="6">
        <v>850</v>
      </c>
      <c r="I33" s="7">
        <f t="shared" si="4"/>
        <v>61565.50000000001</v>
      </c>
      <c r="J33" s="6"/>
      <c r="K33" s="14">
        <f t="shared" si="1"/>
        <v>61565.50000000001</v>
      </c>
      <c r="L33" s="7">
        <f t="shared" si="6"/>
        <v>60116.90000000001</v>
      </c>
      <c r="M33" s="17">
        <v>54100</v>
      </c>
      <c r="N33" s="30"/>
      <c r="O33" s="34">
        <v>56000</v>
      </c>
    </row>
    <row r="34" spans="1:15" ht="15">
      <c r="A34" s="4" t="s">
        <v>34</v>
      </c>
      <c r="B34" s="4">
        <v>3</v>
      </c>
      <c r="C34" s="8" t="s">
        <v>49</v>
      </c>
      <c r="D34" s="6">
        <v>46.39</v>
      </c>
      <c r="E34" s="6">
        <v>7.79</v>
      </c>
      <c r="F34" s="6"/>
      <c r="G34" s="6">
        <v>54.18</v>
      </c>
      <c r="H34" s="6">
        <v>850</v>
      </c>
      <c r="I34" s="7">
        <f t="shared" si="4"/>
        <v>46053</v>
      </c>
      <c r="J34" s="6"/>
      <c r="K34" s="14">
        <f t="shared" si="1"/>
        <v>46053</v>
      </c>
      <c r="L34" s="7">
        <f t="shared" si="6"/>
        <v>44969.4</v>
      </c>
      <c r="M34" s="17">
        <f>L34*0.9</f>
        <v>40472.46</v>
      </c>
      <c r="N34" s="64" t="s">
        <v>66</v>
      </c>
      <c r="O34" s="65">
        <v>42500</v>
      </c>
    </row>
    <row r="35" spans="1:15" ht="15" hidden="1">
      <c r="A35" s="4" t="s">
        <v>35</v>
      </c>
      <c r="B35" s="4">
        <v>3</v>
      </c>
      <c r="C35" s="8" t="s">
        <v>49</v>
      </c>
      <c r="D35" s="6">
        <v>45.5</v>
      </c>
      <c r="E35" s="6">
        <v>7.64</v>
      </c>
      <c r="F35" s="6"/>
      <c r="G35" s="6">
        <v>53.14</v>
      </c>
      <c r="H35" s="6">
        <v>850</v>
      </c>
      <c r="I35" s="7">
        <f t="shared" si="4"/>
        <v>45169</v>
      </c>
      <c r="J35" s="6"/>
      <c r="K35" s="14">
        <f t="shared" si="1"/>
        <v>45169</v>
      </c>
      <c r="L35" s="7">
        <f t="shared" si="6"/>
        <v>44106.2</v>
      </c>
      <c r="M35" s="17" t="s">
        <v>57</v>
      </c>
      <c r="N35" s="30" t="s">
        <v>57</v>
      </c>
      <c r="O35" s="35"/>
    </row>
    <row r="36" spans="1:15" ht="15">
      <c r="A36" s="4" t="s">
        <v>36</v>
      </c>
      <c r="B36" s="4">
        <v>4</v>
      </c>
      <c r="C36" s="8" t="s">
        <v>49</v>
      </c>
      <c r="D36" s="6">
        <v>43.06</v>
      </c>
      <c r="E36" s="6">
        <v>7.24</v>
      </c>
      <c r="F36" s="6"/>
      <c r="G36" s="6">
        <v>50.300000000000004</v>
      </c>
      <c r="H36" s="6">
        <v>850</v>
      </c>
      <c r="I36" s="7">
        <f t="shared" si="4"/>
        <v>42755</v>
      </c>
      <c r="J36" s="6"/>
      <c r="K36" s="14">
        <f t="shared" si="1"/>
        <v>42755</v>
      </c>
      <c r="L36" s="7">
        <f>G36*830</f>
        <v>41749</v>
      </c>
      <c r="M36" s="17">
        <f>L36*0.9</f>
        <v>37574.1</v>
      </c>
      <c r="O36" s="34">
        <v>38500</v>
      </c>
    </row>
    <row r="37" spans="1:15" ht="15">
      <c r="A37" s="4" t="s">
        <v>37</v>
      </c>
      <c r="B37" s="4">
        <v>4</v>
      </c>
      <c r="C37" s="8" t="s">
        <v>49</v>
      </c>
      <c r="D37" s="6">
        <v>46.24</v>
      </c>
      <c r="E37" s="6">
        <v>7.92</v>
      </c>
      <c r="F37" s="6"/>
      <c r="G37" s="6">
        <v>54.160000000000004</v>
      </c>
      <c r="H37" s="6">
        <v>850</v>
      </c>
      <c r="I37" s="7">
        <f t="shared" si="4"/>
        <v>46036</v>
      </c>
      <c r="J37" s="6"/>
      <c r="K37" s="14">
        <f t="shared" si="1"/>
        <v>46036</v>
      </c>
      <c r="L37" s="7">
        <f>G37*830</f>
        <v>44952.8</v>
      </c>
      <c r="M37" s="17" t="s">
        <v>57</v>
      </c>
      <c r="N37" s="26" t="s">
        <v>57</v>
      </c>
      <c r="O37" s="41">
        <v>42500</v>
      </c>
    </row>
    <row r="38" spans="1:15" ht="15">
      <c r="A38" s="4" t="s">
        <v>38</v>
      </c>
      <c r="B38" s="4">
        <v>4</v>
      </c>
      <c r="C38" s="8" t="s">
        <v>49</v>
      </c>
      <c r="D38" s="6">
        <v>49.45</v>
      </c>
      <c r="E38" s="6">
        <v>7.9</v>
      </c>
      <c r="F38" s="6"/>
      <c r="G38" s="6">
        <v>57.35</v>
      </c>
      <c r="H38" s="6">
        <v>850</v>
      </c>
      <c r="I38" s="7">
        <f t="shared" si="4"/>
        <v>48747.5</v>
      </c>
      <c r="J38" s="6"/>
      <c r="K38" s="14">
        <f t="shared" si="1"/>
        <v>48747.5</v>
      </c>
      <c r="L38" s="7">
        <f>G38*830</f>
        <v>47600.5</v>
      </c>
      <c r="M38" s="17" t="s">
        <v>57</v>
      </c>
      <c r="N38" s="26" t="s">
        <v>57</v>
      </c>
      <c r="O38" s="41">
        <v>45000</v>
      </c>
    </row>
    <row r="39" spans="1:15" ht="15" hidden="1">
      <c r="A39" s="4" t="s">
        <v>39</v>
      </c>
      <c r="B39" s="4">
        <v>4</v>
      </c>
      <c r="C39" s="8" t="s">
        <v>50</v>
      </c>
      <c r="D39" s="6">
        <v>69.76</v>
      </c>
      <c r="E39" s="6">
        <v>11.26</v>
      </c>
      <c r="F39" s="6"/>
      <c r="G39" s="6">
        <v>81.02000000000001</v>
      </c>
      <c r="H39" s="6">
        <v>850</v>
      </c>
      <c r="I39" s="7">
        <f t="shared" si="4"/>
        <v>68867.00000000001</v>
      </c>
      <c r="J39" s="6"/>
      <c r="K39" s="14">
        <f t="shared" si="1"/>
        <v>68867.00000000001</v>
      </c>
      <c r="L39" s="7">
        <f>G39*830</f>
        <v>67246.6</v>
      </c>
      <c r="M39" s="17" t="s">
        <v>60</v>
      </c>
      <c r="N39" s="26" t="s">
        <v>60</v>
      </c>
      <c r="O39" s="35"/>
    </row>
    <row r="40" spans="1:15" ht="15">
      <c r="A40" s="4" t="s">
        <v>40</v>
      </c>
      <c r="B40" s="4">
        <v>4</v>
      </c>
      <c r="C40" s="8" t="s">
        <v>50</v>
      </c>
      <c r="D40" s="6">
        <v>62.36</v>
      </c>
      <c r="E40" s="6">
        <v>10.07</v>
      </c>
      <c r="F40" s="6"/>
      <c r="G40" s="6">
        <v>72.43</v>
      </c>
      <c r="H40" s="6">
        <v>850</v>
      </c>
      <c r="I40" s="7">
        <f t="shared" si="4"/>
        <v>61565.50000000001</v>
      </c>
      <c r="J40" s="6"/>
      <c r="K40" s="14">
        <f t="shared" si="1"/>
        <v>61565.50000000001</v>
      </c>
      <c r="L40" s="7">
        <f>G40*830</f>
        <v>60116.90000000001</v>
      </c>
      <c r="M40" s="17">
        <f>L40*0.9</f>
        <v>54105.21000000001</v>
      </c>
      <c r="O40" s="34">
        <v>56000</v>
      </c>
    </row>
    <row r="41" spans="1:15" ht="15" hidden="1">
      <c r="A41" s="4" t="s">
        <v>41</v>
      </c>
      <c r="B41" s="4">
        <v>4</v>
      </c>
      <c r="C41" s="8" t="s">
        <v>49</v>
      </c>
      <c r="D41" s="6">
        <v>46.39</v>
      </c>
      <c r="E41" s="6">
        <v>7.34</v>
      </c>
      <c r="F41" s="6"/>
      <c r="G41" s="6">
        <v>53.730000000000004</v>
      </c>
      <c r="H41" s="6">
        <v>850</v>
      </c>
      <c r="I41" s="7">
        <f t="shared" si="4"/>
        <v>45670.5</v>
      </c>
      <c r="J41" s="6"/>
      <c r="K41" s="14">
        <f t="shared" si="1"/>
        <v>45670.5</v>
      </c>
      <c r="L41" s="7">
        <f>G41*830</f>
        <v>44595.9</v>
      </c>
      <c r="M41" s="22" t="s">
        <v>57</v>
      </c>
      <c r="N41" s="31" t="s">
        <v>57</v>
      </c>
      <c r="O41" s="35"/>
    </row>
    <row r="42" spans="1:28" s="9" customFormat="1" ht="15">
      <c r="A42" s="16" t="s">
        <v>42</v>
      </c>
      <c r="B42" s="16">
        <v>4</v>
      </c>
      <c r="C42" s="8" t="s">
        <v>49</v>
      </c>
      <c r="D42" s="6">
        <v>45.5</v>
      </c>
      <c r="E42" s="6">
        <v>7.64</v>
      </c>
      <c r="F42" s="6"/>
      <c r="G42" s="6">
        <v>53.14</v>
      </c>
      <c r="H42" s="6">
        <v>850</v>
      </c>
      <c r="I42" s="7">
        <f t="shared" si="4"/>
        <v>45169</v>
      </c>
      <c r="J42" s="6"/>
      <c r="K42" s="14">
        <f t="shared" si="1"/>
        <v>45169</v>
      </c>
      <c r="L42" s="7">
        <f>G42*830</f>
        <v>44106.2</v>
      </c>
      <c r="M42" s="17">
        <f>L42*0.9</f>
        <v>39695.58</v>
      </c>
      <c r="N42" s="26"/>
      <c r="O42" s="34">
        <v>42500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15" ht="15" hidden="1">
      <c r="A43" s="4" t="s">
        <v>43</v>
      </c>
      <c r="B43" s="4">
        <v>5</v>
      </c>
      <c r="C43" s="8" t="s">
        <v>49</v>
      </c>
      <c r="D43" s="6">
        <v>41.35</v>
      </c>
      <c r="E43" s="6">
        <v>6.54</v>
      </c>
      <c r="F43" s="6"/>
      <c r="G43" s="6">
        <v>47.89</v>
      </c>
      <c r="H43" s="6">
        <v>850</v>
      </c>
      <c r="I43" s="7">
        <f t="shared" si="4"/>
        <v>40706.5</v>
      </c>
      <c r="J43" s="6"/>
      <c r="K43" s="14">
        <f t="shared" si="1"/>
        <v>40706.5</v>
      </c>
      <c r="L43" s="7">
        <f>G43*850</f>
        <v>40706.5</v>
      </c>
      <c r="M43" s="17" t="s">
        <v>60</v>
      </c>
      <c r="N43" s="26" t="s">
        <v>60</v>
      </c>
      <c r="O43" s="35"/>
    </row>
    <row r="44" spans="1:15" ht="15" hidden="1">
      <c r="A44" s="4" t="s">
        <v>44</v>
      </c>
      <c r="B44" s="4">
        <v>5</v>
      </c>
      <c r="C44" s="8" t="s">
        <v>49</v>
      </c>
      <c r="D44" s="6">
        <v>44.75</v>
      </c>
      <c r="E44" s="6">
        <v>7.22</v>
      </c>
      <c r="F44" s="6"/>
      <c r="G44" s="6">
        <v>51.97</v>
      </c>
      <c r="H44" s="6">
        <v>850</v>
      </c>
      <c r="I44" s="7">
        <f t="shared" si="4"/>
        <v>44174.5</v>
      </c>
      <c r="J44" s="6"/>
      <c r="K44" s="14">
        <f t="shared" si="1"/>
        <v>44174.5</v>
      </c>
      <c r="L44" s="7">
        <f>G44*850</f>
        <v>44174.5</v>
      </c>
      <c r="M44" s="17" t="s">
        <v>60</v>
      </c>
      <c r="N44" s="26" t="s">
        <v>60</v>
      </c>
      <c r="O44" s="36"/>
    </row>
    <row r="45" spans="1:15" ht="15" hidden="1">
      <c r="A45" s="4" t="s">
        <v>45</v>
      </c>
      <c r="B45" s="4">
        <v>5</v>
      </c>
      <c r="C45" s="8" t="s">
        <v>49</v>
      </c>
      <c r="D45" s="6">
        <v>49.45</v>
      </c>
      <c r="E45" s="6">
        <v>7.44</v>
      </c>
      <c r="F45" s="6"/>
      <c r="G45" s="6">
        <v>56.89</v>
      </c>
      <c r="H45" s="6">
        <v>850</v>
      </c>
      <c r="I45" s="7">
        <f t="shared" si="4"/>
        <v>48356.5</v>
      </c>
      <c r="J45" s="6"/>
      <c r="K45" s="14">
        <f t="shared" si="1"/>
        <v>48356.5</v>
      </c>
      <c r="L45" s="7">
        <f>G45*850</f>
        <v>48356.5</v>
      </c>
      <c r="M45" s="17" t="s">
        <v>60</v>
      </c>
      <c r="N45" s="26" t="s">
        <v>60</v>
      </c>
      <c r="O45" s="35"/>
    </row>
    <row r="46" spans="1:15" ht="15">
      <c r="A46" s="4" t="s">
        <v>46</v>
      </c>
      <c r="B46" s="4">
        <v>5</v>
      </c>
      <c r="C46" s="8" t="s">
        <v>50</v>
      </c>
      <c r="D46" s="6">
        <v>70.32</v>
      </c>
      <c r="E46" s="6">
        <v>10.69</v>
      </c>
      <c r="F46" s="6">
        <v>66.81</v>
      </c>
      <c r="G46" s="6">
        <v>147.82</v>
      </c>
      <c r="H46" s="6">
        <v>850</v>
      </c>
      <c r="I46" s="7">
        <v>68858</v>
      </c>
      <c r="J46" s="6">
        <f>F46*300</f>
        <v>20043</v>
      </c>
      <c r="K46" s="14">
        <f>I46+J46</f>
        <v>88901</v>
      </c>
      <c r="L46" s="7">
        <v>109900</v>
      </c>
      <c r="M46" s="17">
        <v>99900</v>
      </c>
      <c r="O46" s="34">
        <v>110000</v>
      </c>
    </row>
    <row r="47" spans="1:15" ht="15" hidden="1">
      <c r="A47" s="4" t="s">
        <v>47</v>
      </c>
      <c r="B47" s="4">
        <v>5</v>
      </c>
      <c r="C47" s="8" t="s">
        <v>49</v>
      </c>
      <c r="D47" s="6">
        <v>52.47</v>
      </c>
      <c r="E47" s="6">
        <v>8.3</v>
      </c>
      <c r="F47" s="6">
        <v>39.42</v>
      </c>
      <c r="G47" s="6">
        <v>100.19</v>
      </c>
      <c r="H47" s="6">
        <v>850</v>
      </c>
      <c r="I47" s="7">
        <v>51654.5</v>
      </c>
      <c r="J47" s="6">
        <f>F47*300</f>
        <v>11826</v>
      </c>
      <c r="K47" s="14">
        <f>I47+J47</f>
        <v>63480.5</v>
      </c>
      <c r="L47" s="7">
        <v>79900</v>
      </c>
      <c r="M47" s="22" t="s">
        <v>57</v>
      </c>
      <c r="N47" s="32" t="s">
        <v>57</v>
      </c>
      <c r="O47" s="37"/>
    </row>
    <row r="48" spans="1:15" ht="15">
      <c r="A48" s="60" t="s">
        <v>61</v>
      </c>
      <c r="B48" s="60"/>
      <c r="C48" s="61"/>
      <c r="D48" s="18"/>
      <c r="E48" s="19"/>
      <c r="F48" s="18"/>
      <c r="G48" s="20"/>
      <c r="M48" s="24"/>
      <c r="N48" s="23"/>
      <c r="O48" s="39"/>
    </row>
    <row r="49" spans="1:15" ht="15">
      <c r="A49" s="68" t="s">
        <v>4</v>
      </c>
      <c r="B49" s="69"/>
      <c r="C49" s="69"/>
      <c r="D49" s="69"/>
      <c r="E49" s="69"/>
      <c r="F49" s="69"/>
      <c r="G49" s="70"/>
      <c r="M49" s="25"/>
      <c r="N49" s="23"/>
      <c r="O49" s="39"/>
    </row>
    <row r="50" spans="1:15" ht="15">
      <c r="A50" s="68" t="s">
        <v>64</v>
      </c>
      <c r="B50" s="69"/>
      <c r="C50" s="69"/>
      <c r="D50" s="69"/>
      <c r="E50" s="69"/>
      <c r="F50" s="69"/>
      <c r="G50" s="70"/>
      <c r="N50" s="23"/>
      <c r="O50" s="39"/>
    </row>
    <row r="51" spans="1:15" ht="18">
      <c r="A51" s="62" t="s">
        <v>70</v>
      </c>
      <c r="B51" s="62"/>
      <c r="C51" s="62"/>
      <c r="D51" s="62"/>
      <c r="E51" s="62"/>
      <c r="F51" s="63"/>
      <c r="G51" s="63"/>
      <c r="N51" s="23"/>
      <c r="O51" s="39"/>
    </row>
    <row r="52" spans="1:15" ht="15">
      <c r="A52" s="40"/>
      <c r="B52" s="40"/>
      <c r="N52" s="23"/>
      <c r="O52" s="39"/>
    </row>
    <row r="53" spans="1:15" ht="15">
      <c r="A53" s="40"/>
      <c r="B53" s="40"/>
      <c r="N53" s="23"/>
      <c r="O53" s="39"/>
    </row>
    <row r="54" spans="1:15" ht="15">
      <c r="A54" s="40"/>
      <c r="B54" s="40"/>
      <c r="N54" s="23"/>
      <c r="O54" s="39"/>
    </row>
    <row r="55" spans="1:15" ht="15">
      <c r="A55" s="40"/>
      <c r="B55" s="40"/>
      <c r="N55" s="23"/>
      <c r="O55" s="39"/>
    </row>
    <row r="56" spans="1:15" ht="15">
      <c r="A56" s="40"/>
      <c r="B56" s="40"/>
      <c r="N56" s="23"/>
      <c r="O56" s="39"/>
    </row>
    <row r="57" spans="1:15" ht="15">
      <c r="A57" s="40"/>
      <c r="B57" s="40"/>
      <c r="N57" s="23"/>
      <c r="O57" s="39"/>
    </row>
    <row r="58" spans="1:15" ht="15">
      <c r="A58" s="40"/>
      <c r="B58" s="40"/>
      <c r="N58" s="23"/>
      <c r="O58" s="39"/>
    </row>
    <row r="59" spans="1:15" ht="15">
      <c r="A59" s="40"/>
      <c r="B59" s="40"/>
      <c r="N59" s="23"/>
      <c r="O59" s="39"/>
    </row>
    <row r="60" spans="1:15" ht="15">
      <c r="A60" s="40"/>
      <c r="B60" s="40"/>
      <c r="N60" s="23"/>
      <c r="O60" s="39"/>
    </row>
    <row r="61" spans="1:15" ht="15">
      <c r="A61" s="40"/>
      <c r="B61" s="40"/>
      <c r="N61" s="23"/>
      <c r="O61" s="39"/>
    </row>
    <row r="62" spans="1:15" ht="15">
      <c r="A62" s="40"/>
      <c r="B62" s="40"/>
      <c r="N62" s="23"/>
      <c r="O62" s="39"/>
    </row>
    <row r="63" spans="1:15" ht="15">
      <c r="A63" s="40"/>
      <c r="B63" s="40"/>
      <c r="N63" s="23"/>
      <c r="O63" s="39"/>
    </row>
    <row r="64" spans="1:15" ht="15">
      <c r="A64" s="40"/>
      <c r="B64" s="40"/>
      <c r="N64" s="23"/>
      <c r="O64" s="39"/>
    </row>
    <row r="65" spans="1:15" ht="15">
      <c r="A65" s="40"/>
      <c r="B65" s="40"/>
      <c r="N65" s="23"/>
      <c r="O65" s="39"/>
    </row>
    <row r="66" spans="1:15" ht="15">
      <c r="A66" s="40"/>
      <c r="B66" s="40"/>
      <c r="N66" s="23"/>
      <c r="O66" s="39"/>
    </row>
    <row r="67" spans="1:15" ht="15">
      <c r="A67" s="40"/>
      <c r="B67" s="40"/>
      <c r="N67" s="23"/>
      <c r="O67" s="39"/>
    </row>
    <row r="68" spans="1:15" ht="15">
      <c r="A68" s="40"/>
      <c r="B68" s="40"/>
      <c r="N68" s="23"/>
      <c r="O68" s="39"/>
    </row>
    <row r="69" spans="14:15" ht="15">
      <c r="N69" s="23"/>
      <c r="O69" s="39"/>
    </row>
    <row r="70" spans="14:15" ht="15">
      <c r="N70" s="23"/>
      <c r="O70" s="39"/>
    </row>
    <row r="71" spans="14:15" ht="15">
      <c r="N71" s="23"/>
      <c r="O71" s="39"/>
    </row>
    <row r="72" spans="14:15" ht="15">
      <c r="N72" s="23"/>
      <c r="O72" s="39"/>
    </row>
    <row r="73" spans="14:15" ht="15">
      <c r="N73" s="23"/>
      <c r="O73" s="39"/>
    </row>
    <row r="74" ht="15">
      <c r="O74" s="38"/>
    </row>
  </sheetData>
  <sheetProtection/>
  <mergeCells count="2">
    <mergeCell ref="A49:G49"/>
    <mergeCell ref="A50:G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2016-12-06T05:07:09Z</dcterms:modified>
  <cp:category/>
  <cp:version/>
  <cp:contentType/>
  <cp:contentStatus/>
</cp:coreProperties>
</file>